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'Individual'!$C$5:$Q$43</definedName>
    <definedName name="_xlnm.Print_Area" localSheetId="1">'Individual'!$A$2:$Q$36</definedName>
    <definedName name="Imprimir_área_IM" localSheetId="1">'Individual'!$A$2:$Q$42</definedName>
  </definedNames>
  <calcPr fullCalcOnLoad="1"/>
</workbook>
</file>

<file path=xl/sharedStrings.xml><?xml version="1.0" encoding="utf-8"?>
<sst xmlns="http://schemas.openxmlformats.org/spreadsheetml/2006/main" count="98" uniqueCount="60">
  <si>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</si>
  <si>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</si>
  <si>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</si>
  <si>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</si>
  <si>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</si>
  <si>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</si>
  <si>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</si>
  <si>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</si>
  <si>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</si>
  <si>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</si>
  <si>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</si>
  <si>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</si>
  <si>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</si>
  <si>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</si>
  <si>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</si>
  <si>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</si>
  <si>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FINAL ASCENS</t>
  </si>
  <si>
    <t>CLASSIFICACIÓ FINAL ASCENS</t>
  </si>
  <si>
    <t>LLIGA CATALANA DE BOWLING 2009-2010</t>
  </si>
  <si>
    <t>23-maig-10</t>
  </si>
  <si>
    <t>3a DIVISIÓ MASCULINA</t>
  </si>
  <si>
    <t>XTREME B</t>
  </si>
  <si>
    <t>SPEED</t>
  </si>
  <si>
    <t>MEDITERRÀNIA B</t>
  </si>
  <si>
    <t>SWEETRADE B</t>
  </si>
  <si>
    <t>COMARCAL C</t>
  </si>
  <si>
    <t>VILABOWLING A</t>
  </si>
  <si>
    <t>SWEETRADE  B</t>
  </si>
  <si>
    <t>FRANCISCO ROCA OÑA</t>
  </si>
  <si>
    <t>MARCOS ROCA OÑA</t>
  </si>
  <si>
    <t>JAIME LÓPEZ DE MURILLAS PÉREZ</t>
  </si>
  <si>
    <t>MARCO F. MORENO CAMACHO</t>
  </si>
  <si>
    <t>ROBERTO OURO NAVIA</t>
  </si>
  <si>
    <t>MOISES SEMPERE GANCHARRO</t>
  </si>
  <si>
    <t>XAVIER ALBERT MANAU</t>
  </si>
  <si>
    <t>ENRIC CAMPUZANO IBÁÑEZ</t>
  </si>
  <si>
    <t>MIQUEL A. SEOANE DOMÍNGUEZ</t>
  </si>
  <si>
    <t>SERGIO MALDONADO GUTIÉRREZ</t>
  </si>
  <si>
    <t>JAVIER ROSELL MULLOR</t>
  </si>
  <si>
    <t>JOSÉ M. CORRALES BABIANO</t>
  </si>
  <si>
    <t>DANIEL GONZÁLEZ MARTÍNEZ</t>
  </si>
  <si>
    <t>JOSÉ M. HERNÁNDEZ VERGARA</t>
  </si>
  <si>
    <t>GABRIEL MUELAS SERRANO</t>
  </si>
  <si>
    <t>EDUARDO GRAU LAPUERTA</t>
  </si>
  <si>
    <t>FRANCISCO MENÉNDEZ GARCÍA</t>
  </si>
  <si>
    <t>EDUARDO FERNÁNDEZ VILORIA</t>
  </si>
  <si>
    <t>CARLOS FIGULS AZOR</t>
  </si>
  <si>
    <t>XAVIER PIQUÉ PUIGGENER</t>
  </si>
  <si>
    <t>FRANCISCO J. GÓMEZ SÁNCHEZ</t>
  </si>
  <si>
    <t>XAVIER JORDÀ ANELL</t>
  </si>
  <si>
    <t>MIQGUEL ROSAS CABEZAS</t>
  </si>
  <si>
    <t>ALEX FERNÁNDEZ QUINTÁS</t>
  </si>
  <si>
    <t>ÁNGEL BRAVO GARCÍA</t>
  </si>
  <si>
    <t>ÒSCAR COLOM CANILLAS</t>
  </si>
  <si>
    <t>ALEJO SORIANO LEÓN</t>
  </si>
  <si>
    <t>CARLOS DE LA CRUZ TABERO</t>
  </si>
  <si>
    <t>JAVIER FERNÁNDEZ ROVIRA</t>
  </si>
  <si>
    <t>DIEGO PACO PÉREZ</t>
  </si>
  <si>
    <t>JULIÁN PÉREZ-RESON LAMBELET</t>
  </si>
  <si>
    <t>DAVID MARQUÉS BELTRAN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</si>
</sst>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85" zoomScaleNormal="85" workbookViewId="0" topLeftCell="A1">
      <selection activeCell="E7" sqref="E7"/>
    </sheetView>
  </sheetViews>
  <sheetFormatPr defaultColWidth="11.0039062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18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20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19</v>
      </c>
      <c r="E7" s="11"/>
      <c r="G7" s="11"/>
      <c r="H7" s="11" t="s">
        <v>16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21</v>
      </c>
      <c r="E9" s="14">
        <v>3</v>
      </c>
      <c r="F9" s="14"/>
      <c r="G9" s="12" t="s">
        <v>22</v>
      </c>
      <c r="I9" s="14">
        <v>7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23</v>
      </c>
      <c r="E11" s="14">
        <v>8</v>
      </c>
      <c r="F11" s="14"/>
      <c r="G11" s="12" t="s">
        <v>24</v>
      </c>
      <c r="I11" s="14">
        <v>2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25</v>
      </c>
      <c r="E13" s="14">
        <v>8</v>
      </c>
      <c r="F13" s="14"/>
      <c r="G13" s="12" t="s">
        <v>26</v>
      </c>
      <c r="I13" s="14">
        <v>2</v>
      </c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COMARCAL C</v>
      </c>
      <c r="E15" s="14">
        <v>7</v>
      </c>
      <c r="F15" s="14"/>
      <c r="G15" s="12" t="str">
        <f>G11</f>
        <v>SWEETRADE B</v>
      </c>
      <c r="I15" s="14">
        <v>3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XTREME B</v>
      </c>
      <c r="E17" s="14">
        <v>6</v>
      </c>
      <c r="F17" s="14"/>
      <c r="G17" s="12" t="str">
        <f>G13</f>
        <v>VILABOWLING A</v>
      </c>
      <c r="I17" s="14">
        <v>4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SPEED</v>
      </c>
      <c r="E19" s="14">
        <v>4</v>
      </c>
      <c r="F19" s="14"/>
      <c r="G19" s="12" t="str">
        <f>C11</f>
        <v>MEDITERRÀNIA B</v>
      </c>
      <c r="I19" s="14">
        <v>6</v>
      </c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MEDITERRÀNIA B</v>
      </c>
      <c r="E21" s="14">
        <v>8</v>
      </c>
      <c r="F21" s="14"/>
      <c r="G21" s="12" t="str">
        <f>C9</f>
        <v>XTREME B</v>
      </c>
      <c r="I21" s="14">
        <v>2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SPEED</v>
      </c>
      <c r="E23" s="14">
        <v>3</v>
      </c>
      <c r="F23" s="14"/>
      <c r="G23" s="12" t="str">
        <f>C13</f>
        <v>COMARCAL C</v>
      </c>
      <c r="I23" s="14">
        <v>7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VILABOWLING A</v>
      </c>
      <c r="E25" s="14">
        <v>7</v>
      </c>
      <c r="F25" s="14"/>
      <c r="G25" s="12" t="str">
        <f>G11</f>
        <v>SWEETRADE B</v>
      </c>
      <c r="I25" s="14">
        <v>3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SPEED</v>
      </c>
      <c r="E27" s="14">
        <v>2</v>
      </c>
      <c r="F27" s="14"/>
      <c r="G27" s="12" t="str">
        <f>G13</f>
        <v>VILABOWLING A</v>
      </c>
      <c r="I27" s="14">
        <v>8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SWEETRADE B</v>
      </c>
      <c r="E29" s="14">
        <v>0</v>
      </c>
      <c r="F29" s="14"/>
      <c r="G29" s="12" t="str">
        <f>C9</f>
        <v>XTREME B</v>
      </c>
      <c r="I29" s="14">
        <v>10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MEDITERRÀNIA B</v>
      </c>
      <c r="E31" s="14">
        <v>0</v>
      </c>
      <c r="G31" s="12" t="str">
        <f>C13</f>
        <v>COMARCAL C</v>
      </c>
      <c r="I31" s="14">
        <v>10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XTREME B</v>
      </c>
      <c r="E33" s="14">
        <v>3</v>
      </c>
      <c r="G33" s="12" t="str">
        <f>C13</f>
        <v>COMARCAL C</v>
      </c>
      <c r="I33" s="14">
        <v>7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VILABOWLING A</v>
      </c>
      <c r="E35" s="14">
        <v>4</v>
      </c>
      <c r="G35" s="12" t="str">
        <f>C11</f>
        <v>MEDITERRÀNIA B</v>
      </c>
      <c r="I35" s="14">
        <v>6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SWEETRADE B</v>
      </c>
      <c r="E37" s="14">
        <v>6</v>
      </c>
      <c r="G37" s="12" t="str">
        <f>G9</f>
        <v>SPEED</v>
      </c>
      <c r="I37" s="14">
        <v>4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17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25</v>
      </c>
      <c r="D45" s="42"/>
      <c r="E45" s="18"/>
      <c r="F45" s="43">
        <f>8+7+7+10+7</f>
        <v>39</v>
      </c>
      <c r="G45" s="8"/>
      <c r="H45" s="8"/>
      <c r="I45" s="8"/>
      <c r="J45" s="8"/>
      <c r="K45" s="8"/>
    </row>
    <row r="46" spans="3:11" ht="20.25">
      <c r="C46" s="33" t="s">
        <v>23</v>
      </c>
      <c r="D46" s="29"/>
      <c r="E46" s="16"/>
      <c r="F46" s="43">
        <f>8+6+8+0+6</f>
        <v>28</v>
      </c>
      <c r="G46" s="17"/>
      <c r="H46" s="17"/>
      <c r="I46" s="17"/>
      <c r="J46" s="17"/>
      <c r="K46" s="17"/>
    </row>
    <row r="47" spans="3:11" ht="20.25">
      <c r="C47" s="41" t="s">
        <v>26</v>
      </c>
      <c r="D47" s="42"/>
      <c r="E47" s="18"/>
      <c r="F47" s="43">
        <f>2+4+7+8+4</f>
        <v>25</v>
      </c>
      <c r="G47" s="17"/>
      <c r="H47" s="17"/>
      <c r="I47" s="17"/>
      <c r="J47" s="17"/>
      <c r="K47" s="17"/>
    </row>
    <row r="48" spans="3:11" ht="20.25">
      <c r="C48" s="33" t="s">
        <v>21</v>
      </c>
      <c r="D48" s="29"/>
      <c r="E48" s="16"/>
      <c r="F48" s="43">
        <f>3+6+2+10+3</f>
        <v>24</v>
      </c>
      <c r="G48" s="17"/>
      <c r="H48" s="17"/>
      <c r="I48" s="17"/>
      <c r="J48" s="17"/>
      <c r="K48" s="17"/>
    </row>
    <row r="49" spans="3:11" ht="20.25">
      <c r="C49" s="41" t="s">
        <v>22</v>
      </c>
      <c r="D49" s="42"/>
      <c r="E49" s="18"/>
      <c r="F49" s="43">
        <f>7+4+3+2+4</f>
        <v>20</v>
      </c>
      <c r="G49" s="17"/>
      <c r="H49" s="17"/>
      <c r="I49" s="17"/>
      <c r="J49" s="17"/>
      <c r="K49" s="17"/>
    </row>
    <row r="50" spans="3:11" ht="20.25">
      <c r="C50" s="41" t="s">
        <v>27</v>
      </c>
      <c r="D50" s="45"/>
      <c r="E50" s="53"/>
      <c r="F50" s="43">
        <f>2+3+3+0+6</f>
        <v>14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5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16.00390625" style="1" bestFit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16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7"/>
      <c r="B4" s="46" t="s">
        <v>12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13</v>
      </c>
      <c r="P4" s="47" t="s">
        <v>15</v>
      </c>
      <c r="Q4" s="47" t="s">
        <v>14</v>
      </c>
    </row>
    <row r="5" spans="1:17" ht="12.75">
      <c r="A5" s="49">
        <v>1</v>
      </c>
      <c r="B5" s="48">
        <v>628</v>
      </c>
      <c r="C5" s="48" t="s">
        <v>52</v>
      </c>
      <c r="D5" s="48" t="s">
        <v>25</v>
      </c>
      <c r="E5" s="48">
        <v>172</v>
      </c>
      <c r="F5" s="48">
        <v>213</v>
      </c>
      <c r="G5" s="48"/>
      <c r="H5" s="48"/>
      <c r="I5" s="48"/>
      <c r="J5" s="48"/>
      <c r="K5" s="48">
        <v>223</v>
      </c>
      <c r="L5" s="48">
        <v>189</v>
      </c>
      <c r="M5" s="48">
        <v>203</v>
      </c>
      <c r="N5" s="48">
        <v>162</v>
      </c>
      <c r="O5" s="49">
        <f>SUM(E5:N5)</f>
        <v>1162</v>
      </c>
      <c r="P5" s="49">
        <f aca="true" t="shared" si="0" ref="P5:P36">COUNT(E5:N5)</f>
        <v>6</v>
      </c>
      <c r="Q5" s="50">
        <f aca="true" t="shared" si="1" ref="Q5:Q36">O5/P5</f>
        <v>193.66666666666666</v>
      </c>
    </row>
    <row r="6" spans="1:17" ht="12.75">
      <c r="A6" s="49">
        <v>2</v>
      </c>
      <c r="B6" s="48">
        <v>2094</v>
      </c>
      <c r="C6" s="48" t="s">
        <v>42</v>
      </c>
      <c r="D6" s="48" t="s">
        <v>23</v>
      </c>
      <c r="E6" s="48">
        <v>242</v>
      </c>
      <c r="F6" s="48">
        <v>157</v>
      </c>
      <c r="G6" s="48">
        <v>210</v>
      </c>
      <c r="H6" s="48">
        <v>167</v>
      </c>
      <c r="I6" s="48">
        <v>192</v>
      </c>
      <c r="J6" s="48">
        <v>212</v>
      </c>
      <c r="K6" s="48">
        <v>177</v>
      </c>
      <c r="L6" s="48">
        <v>160</v>
      </c>
      <c r="M6" s="48">
        <v>164</v>
      </c>
      <c r="N6" s="48">
        <v>177</v>
      </c>
      <c r="O6" s="49">
        <f aca="true" t="shared" si="2" ref="O6:O36">SUM(E6:N6)</f>
        <v>1858</v>
      </c>
      <c r="P6" s="49">
        <f t="shared" si="0"/>
        <v>10</v>
      </c>
      <c r="Q6" s="50">
        <f t="shared" si="1"/>
        <v>185.8</v>
      </c>
    </row>
    <row r="7" spans="1:17" ht="12.75">
      <c r="A7" s="49">
        <v>3</v>
      </c>
      <c r="B7" s="48">
        <v>819</v>
      </c>
      <c r="C7" s="48" t="s">
        <v>53</v>
      </c>
      <c r="D7" s="48" t="s">
        <v>25</v>
      </c>
      <c r="E7" s="48"/>
      <c r="F7" s="48"/>
      <c r="G7" s="48">
        <v>186</v>
      </c>
      <c r="H7" s="48">
        <v>170</v>
      </c>
      <c r="I7" s="48">
        <v>213</v>
      </c>
      <c r="J7" s="48">
        <v>173</v>
      </c>
      <c r="K7" s="48">
        <v>155</v>
      </c>
      <c r="L7" s="48">
        <v>178</v>
      </c>
      <c r="M7" s="48">
        <v>201</v>
      </c>
      <c r="N7" s="48">
        <v>209</v>
      </c>
      <c r="O7" s="49">
        <f t="shared" si="2"/>
        <v>1485</v>
      </c>
      <c r="P7" s="49">
        <f t="shared" si="0"/>
        <v>8</v>
      </c>
      <c r="Q7" s="50">
        <f t="shared" si="1"/>
        <v>185.625</v>
      </c>
    </row>
    <row r="8" spans="1:17" ht="12.75">
      <c r="A8" s="49">
        <v>4</v>
      </c>
      <c r="B8" s="48">
        <v>2021</v>
      </c>
      <c r="C8" s="48" t="s">
        <v>28</v>
      </c>
      <c r="D8" s="48" t="s">
        <v>21</v>
      </c>
      <c r="E8" s="48">
        <v>180</v>
      </c>
      <c r="F8" s="48">
        <v>167</v>
      </c>
      <c r="G8" s="48">
        <v>190</v>
      </c>
      <c r="H8" s="48">
        <v>184</v>
      </c>
      <c r="I8" s="48">
        <v>197</v>
      </c>
      <c r="J8" s="48">
        <v>165</v>
      </c>
      <c r="K8" s="48">
        <v>200</v>
      </c>
      <c r="L8" s="48">
        <v>199</v>
      </c>
      <c r="M8" s="48">
        <v>154</v>
      </c>
      <c r="N8" s="48">
        <v>169</v>
      </c>
      <c r="O8" s="49">
        <f>SUM(E8:N8)</f>
        <v>1805</v>
      </c>
      <c r="P8" s="49">
        <f>COUNT(E8:N8)</f>
        <v>10</v>
      </c>
      <c r="Q8" s="50">
        <f>O8/P8</f>
        <v>180.5</v>
      </c>
    </row>
    <row r="9" spans="1:17" ht="12.75">
      <c r="A9" s="49">
        <v>5</v>
      </c>
      <c r="B9" s="48">
        <v>2573</v>
      </c>
      <c r="C9" s="48" t="s">
        <v>37</v>
      </c>
      <c r="D9" s="48" t="s">
        <v>22</v>
      </c>
      <c r="E9" s="48">
        <v>157</v>
      </c>
      <c r="F9" s="48">
        <v>192</v>
      </c>
      <c r="G9" s="48">
        <v>200</v>
      </c>
      <c r="H9" s="48">
        <v>168</v>
      </c>
      <c r="I9" s="48"/>
      <c r="J9" s="48"/>
      <c r="K9" s="48"/>
      <c r="L9" s="48"/>
      <c r="M9" s="48"/>
      <c r="N9" s="48"/>
      <c r="O9" s="49">
        <f t="shared" si="2"/>
        <v>717</v>
      </c>
      <c r="P9" s="49">
        <f t="shared" si="0"/>
        <v>4</v>
      </c>
      <c r="Q9" s="50">
        <f t="shared" si="1"/>
        <v>179.25</v>
      </c>
    </row>
    <row r="10" spans="1:17" ht="12.75">
      <c r="A10" s="49">
        <v>6</v>
      </c>
      <c r="B10" s="48">
        <v>842</v>
      </c>
      <c r="C10" s="48" t="s">
        <v>43</v>
      </c>
      <c r="D10" s="48" t="s">
        <v>23</v>
      </c>
      <c r="E10" s="48">
        <v>189</v>
      </c>
      <c r="F10" s="48">
        <v>159</v>
      </c>
      <c r="G10" s="48">
        <v>157</v>
      </c>
      <c r="H10" s="48">
        <v>236</v>
      </c>
      <c r="I10" s="48">
        <v>185</v>
      </c>
      <c r="J10" s="48">
        <v>149</v>
      </c>
      <c r="K10" s="48"/>
      <c r="L10" s="48"/>
      <c r="M10" s="48"/>
      <c r="N10" s="48"/>
      <c r="O10" s="49">
        <f t="shared" si="2"/>
        <v>1075</v>
      </c>
      <c r="P10" s="49">
        <f t="shared" si="0"/>
        <v>6</v>
      </c>
      <c r="Q10" s="50">
        <f t="shared" si="1"/>
        <v>179.16666666666666</v>
      </c>
    </row>
    <row r="11" spans="1:17" ht="12.75">
      <c r="A11" s="49">
        <v>7</v>
      </c>
      <c r="B11" s="48">
        <v>1978</v>
      </c>
      <c r="C11" s="48" t="s">
        <v>51</v>
      </c>
      <c r="D11" s="48" t="s">
        <v>25</v>
      </c>
      <c r="E11" s="48">
        <v>202</v>
      </c>
      <c r="F11" s="48">
        <v>163</v>
      </c>
      <c r="G11" s="48">
        <v>194</v>
      </c>
      <c r="H11" s="48">
        <v>171</v>
      </c>
      <c r="I11" s="48">
        <v>159</v>
      </c>
      <c r="J11" s="48">
        <v>194</v>
      </c>
      <c r="K11" s="48"/>
      <c r="L11" s="48"/>
      <c r="M11" s="48">
        <v>188</v>
      </c>
      <c r="N11" s="48">
        <v>149</v>
      </c>
      <c r="O11" s="49">
        <f t="shared" si="2"/>
        <v>1420</v>
      </c>
      <c r="P11" s="49">
        <f t="shared" si="0"/>
        <v>8</v>
      </c>
      <c r="Q11" s="50">
        <f t="shared" si="1"/>
        <v>177.5</v>
      </c>
    </row>
    <row r="12" spans="1:17" ht="12.75">
      <c r="A12" s="49">
        <v>8</v>
      </c>
      <c r="B12" s="48">
        <v>1826</v>
      </c>
      <c r="C12" s="48" t="s">
        <v>45</v>
      </c>
      <c r="D12" s="48" t="s">
        <v>24</v>
      </c>
      <c r="E12" s="48">
        <v>163</v>
      </c>
      <c r="F12" s="48">
        <v>168</v>
      </c>
      <c r="G12" s="48">
        <v>178</v>
      </c>
      <c r="H12" s="48">
        <v>159</v>
      </c>
      <c r="I12" s="48">
        <v>183</v>
      </c>
      <c r="J12" s="48">
        <v>185</v>
      </c>
      <c r="K12" s="48">
        <v>224</v>
      </c>
      <c r="L12" s="48">
        <v>160</v>
      </c>
      <c r="M12" s="48">
        <v>162</v>
      </c>
      <c r="N12" s="48">
        <v>184</v>
      </c>
      <c r="O12" s="49">
        <f t="shared" si="2"/>
        <v>1766</v>
      </c>
      <c r="P12" s="49">
        <f t="shared" si="0"/>
        <v>10</v>
      </c>
      <c r="Q12" s="50">
        <f t="shared" si="1"/>
        <v>176.6</v>
      </c>
    </row>
    <row r="13" spans="1:17" ht="12.75">
      <c r="A13" s="49">
        <v>9</v>
      </c>
      <c r="B13" s="48">
        <v>839</v>
      </c>
      <c r="C13" s="48" t="s">
        <v>39</v>
      </c>
      <c r="D13" s="48" t="s">
        <v>22</v>
      </c>
      <c r="E13" s="48">
        <v>158</v>
      </c>
      <c r="F13" s="48">
        <v>179</v>
      </c>
      <c r="G13" s="48">
        <v>188</v>
      </c>
      <c r="H13" s="48">
        <v>182</v>
      </c>
      <c r="I13" s="48">
        <v>166</v>
      </c>
      <c r="J13" s="48">
        <v>180</v>
      </c>
      <c r="K13" s="48">
        <v>158</v>
      </c>
      <c r="L13" s="48">
        <v>181</v>
      </c>
      <c r="M13" s="48">
        <v>183</v>
      </c>
      <c r="N13" s="48">
        <v>190</v>
      </c>
      <c r="O13" s="49">
        <f t="shared" si="2"/>
        <v>1765</v>
      </c>
      <c r="P13" s="49">
        <f t="shared" si="0"/>
        <v>10</v>
      </c>
      <c r="Q13" s="50">
        <f t="shared" si="1"/>
        <v>176.5</v>
      </c>
    </row>
    <row r="14" spans="1:17" ht="12.75">
      <c r="A14" s="49">
        <v>10</v>
      </c>
      <c r="B14" s="48">
        <v>1622</v>
      </c>
      <c r="C14" s="48" t="s">
        <v>32</v>
      </c>
      <c r="D14" s="48" t="s">
        <v>21</v>
      </c>
      <c r="E14" s="48"/>
      <c r="F14" s="48"/>
      <c r="G14" s="48">
        <v>197</v>
      </c>
      <c r="H14" s="48">
        <v>174</v>
      </c>
      <c r="I14" s="48">
        <v>137</v>
      </c>
      <c r="J14" s="48">
        <v>199</v>
      </c>
      <c r="K14" s="48">
        <v>170</v>
      </c>
      <c r="L14" s="48">
        <v>197</v>
      </c>
      <c r="M14" s="48">
        <v>180</v>
      </c>
      <c r="N14" s="48">
        <v>158</v>
      </c>
      <c r="O14" s="49">
        <f t="shared" si="2"/>
        <v>1412</v>
      </c>
      <c r="P14" s="49">
        <f t="shared" si="0"/>
        <v>8</v>
      </c>
      <c r="Q14" s="50">
        <f t="shared" si="1"/>
        <v>176.5</v>
      </c>
    </row>
    <row r="15" spans="1:17" ht="12.75">
      <c r="A15" s="49">
        <v>11</v>
      </c>
      <c r="B15" s="48">
        <v>941</v>
      </c>
      <c r="C15" s="48" t="s">
        <v>54</v>
      </c>
      <c r="D15" s="48" t="s">
        <v>25</v>
      </c>
      <c r="E15" s="48">
        <v>143</v>
      </c>
      <c r="F15" s="48">
        <v>173</v>
      </c>
      <c r="G15" s="48">
        <v>171</v>
      </c>
      <c r="H15" s="48">
        <v>182</v>
      </c>
      <c r="I15" s="48">
        <v>189</v>
      </c>
      <c r="J15" s="48">
        <v>194</v>
      </c>
      <c r="K15" s="48">
        <v>179</v>
      </c>
      <c r="L15" s="48">
        <v>215</v>
      </c>
      <c r="M15" s="48">
        <v>178</v>
      </c>
      <c r="N15" s="48">
        <v>140</v>
      </c>
      <c r="O15" s="49">
        <f t="shared" si="2"/>
        <v>1764</v>
      </c>
      <c r="P15" s="49">
        <f t="shared" si="0"/>
        <v>10</v>
      </c>
      <c r="Q15" s="50">
        <f t="shared" si="1"/>
        <v>176.4</v>
      </c>
    </row>
    <row r="16" spans="1:17" ht="12.75">
      <c r="A16" s="49">
        <v>12</v>
      </c>
      <c r="B16" s="48">
        <v>1476</v>
      </c>
      <c r="C16" s="48" t="s">
        <v>46</v>
      </c>
      <c r="D16" s="48" t="s">
        <v>24</v>
      </c>
      <c r="E16" s="48">
        <v>237</v>
      </c>
      <c r="F16" s="48">
        <v>142</v>
      </c>
      <c r="G16" s="48">
        <v>190</v>
      </c>
      <c r="H16" s="48">
        <v>154</v>
      </c>
      <c r="I16" s="48"/>
      <c r="J16" s="48"/>
      <c r="K16" s="48">
        <v>161</v>
      </c>
      <c r="L16" s="48">
        <v>169</v>
      </c>
      <c r="M16" s="48">
        <v>198</v>
      </c>
      <c r="N16" s="48">
        <v>156</v>
      </c>
      <c r="O16" s="49">
        <f t="shared" si="2"/>
        <v>1407</v>
      </c>
      <c r="P16" s="49">
        <f t="shared" si="0"/>
        <v>8</v>
      </c>
      <c r="Q16" s="50">
        <f t="shared" si="1"/>
        <v>175.875</v>
      </c>
    </row>
    <row r="17" spans="1:17" ht="12.75">
      <c r="A17" s="49">
        <v>13</v>
      </c>
      <c r="B17" s="48">
        <v>2018</v>
      </c>
      <c r="C17" s="48" t="s">
        <v>56</v>
      </c>
      <c r="D17" s="48" t="s">
        <v>26</v>
      </c>
      <c r="E17" s="48">
        <v>168</v>
      </c>
      <c r="F17" s="48">
        <v>181</v>
      </c>
      <c r="G17" s="48">
        <v>165</v>
      </c>
      <c r="H17" s="48">
        <v>172</v>
      </c>
      <c r="I17" s="48">
        <v>202</v>
      </c>
      <c r="J17" s="48">
        <v>154</v>
      </c>
      <c r="K17" s="48"/>
      <c r="L17" s="48"/>
      <c r="M17" s="48">
        <v>185</v>
      </c>
      <c r="N17" s="48">
        <v>168</v>
      </c>
      <c r="O17" s="49">
        <f t="shared" si="2"/>
        <v>1395</v>
      </c>
      <c r="P17" s="49">
        <f t="shared" si="0"/>
        <v>8</v>
      </c>
      <c r="Q17" s="50">
        <f t="shared" si="1"/>
        <v>174.375</v>
      </c>
    </row>
    <row r="18" spans="1:17" ht="12.75">
      <c r="A18" s="49">
        <v>14</v>
      </c>
      <c r="B18" s="48">
        <v>838</v>
      </c>
      <c r="C18" s="48" t="s">
        <v>35</v>
      </c>
      <c r="D18" s="48" t="s">
        <v>22</v>
      </c>
      <c r="E18" s="48">
        <v>169</v>
      </c>
      <c r="F18" s="48">
        <v>190</v>
      </c>
      <c r="G18" s="48">
        <v>212</v>
      </c>
      <c r="H18" s="48">
        <v>149</v>
      </c>
      <c r="I18" s="48">
        <v>191</v>
      </c>
      <c r="J18" s="48">
        <v>177</v>
      </c>
      <c r="K18" s="48">
        <v>162</v>
      </c>
      <c r="L18" s="48">
        <v>183</v>
      </c>
      <c r="M18" s="48">
        <v>162</v>
      </c>
      <c r="N18" s="48">
        <v>147</v>
      </c>
      <c r="O18" s="49">
        <f t="shared" si="2"/>
        <v>1742</v>
      </c>
      <c r="P18" s="49">
        <f aca="true" t="shared" si="3" ref="P18:P35">COUNT(E18:N18)</f>
        <v>10</v>
      </c>
      <c r="Q18" s="50">
        <f t="shared" si="1"/>
        <v>174.2</v>
      </c>
    </row>
    <row r="19" spans="1:17" ht="12.75">
      <c r="A19" s="49">
        <v>15</v>
      </c>
      <c r="B19" s="48">
        <v>2022</v>
      </c>
      <c r="C19" s="48" t="s">
        <v>29</v>
      </c>
      <c r="D19" s="48" t="s">
        <v>21</v>
      </c>
      <c r="E19" s="48">
        <v>215</v>
      </c>
      <c r="F19" s="48">
        <v>133</v>
      </c>
      <c r="G19" s="48">
        <v>149</v>
      </c>
      <c r="H19" s="48">
        <v>175</v>
      </c>
      <c r="I19" s="48">
        <v>178</v>
      </c>
      <c r="J19" s="48">
        <v>190</v>
      </c>
      <c r="K19" s="48">
        <v>176</v>
      </c>
      <c r="L19" s="48">
        <v>171</v>
      </c>
      <c r="M19" s="48"/>
      <c r="N19" s="48"/>
      <c r="O19" s="49">
        <f>SUM(E19:N19)</f>
        <v>1387</v>
      </c>
      <c r="P19" s="49">
        <f t="shared" si="0"/>
        <v>8</v>
      </c>
      <c r="Q19" s="50">
        <f t="shared" si="1"/>
        <v>173.375</v>
      </c>
    </row>
    <row r="20" spans="1:17" ht="12.75">
      <c r="A20" s="49">
        <v>16</v>
      </c>
      <c r="B20" s="48">
        <v>2687</v>
      </c>
      <c r="C20" s="48" t="s">
        <v>44</v>
      </c>
      <c r="D20" s="48" t="s">
        <v>23</v>
      </c>
      <c r="E20" s="48">
        <v>194</v>
      </c>
      <c r="F20" s="48">
        <v>160</v>
      </c>
      <c r="G20" s="48">
        <v>159</v>
      </c>
      <c r="H20" s="48">
        <v>171</v>
      </c>
      <c r="I20" s="48"/>
      <c r="J20" s="48"/>
      <c r="K20" s="48">
        <v>149</v>
      </c>
      <c r="L20" s="48">
        <v>149</v>
      </c>
      <c r="M20" s="48">
        <v>246</v>
      </c>
      <c r="N20" s="48">
        <v>146</v>
      </c>
      <c r="O20" s="49">
        <f t="shared" si="2"/>
        <v>1374</v>
      </c>
      <c r="P20" s="49">
        <f t="shared" si="0"/>
        <v>8</v>
      </c>
      <c r="Q20" s="50">
        <f t="shared" si="1"/>
        <v>171.75</v>
      </c>
    </row>
    <row r="21" spans="1:17" ht="12.75">
      <c r="A21" s="49">
        <v>17</v>
      </c>
      <c r="B21" s="48">
        <v>1859</v>
      </c>
      <c r="C21" s="48" t="s">
        <v>59</v>
      </c>
      <c r="D21" s="48" t="s">
        <v>26</v>
      </c>
      <c r="E21" s="48">
        <v>148</v>
      </c>
      <c r="F21" s="48">
        <v>165</v>
      </c>
      <c r="G21" s="48"/>
      <c r="H21" s="48"/>
      <c r="I21" s="48">
        <v>169</v>
      </c>
      <c r="J21" s="48">
        <v>209</v>
      </c>
      <c r="K21" s="48">
        <v>169</v>
      </c>
      <c r="L21" s="48">
        <v>184</v>
      </c>
      <c r="M21" s="48">
        <v>169</v>
      </c>
      <c r="N21" s="48">
        <v>160</v>
      </c>
      <c r="O21" s="49">
        <f t="shared" si="2"/>
        <v>1373</v>
      </c>
      <c r="P21" s="49">
        <f t="shared" si="0"/>
        <v>8</v>
      </c>
      <c r="Q21" s="50">
        <f t="shared" si="1"/>
        <v>171.625</v>
      </c>
    </row>
    <row r="22" spans="1:17" ht="12.75">
      <c r="A22" s="49">
        <v>18</v>
      </c>
      <c r="B22" s="48">
        <v>1996</v>
      </c>
      <c r="C22" s="48" t="s">
        <v>33</v>
      </c>
      <c r="D22" s="48" t="s">
        <v>21</v>
      </c>
      <c r="E22" s="48"/>
      <c r="F22" s="48"/>
      <c r="G22" s="48"/>
      <c r="H22" s="48"/>
      <c r="I22" s="48">
        <v>180</v>
      </c>
      <c r="J22" s="48">
        <v>139</v>
      </c>
      <c r="K22" s="48">
        <v>197</v>
      </c>
      <c r="L22" s="48">
        <v>167</v>
      </c>
      <c r="M22" s="48"/>
      <c r="N22" s="48"/>
      <c r="O22" s="49">
        <f t="shared" si="2"/>
        <v>683</v>
      </c>
      <c r="P22" s="49">
        <f t="shared" si="0"/>
        <v>4</v>
      </c>
      <c r="Q22" s="50">
        <f t="shared" si="1"/>
        <v>170.75</v>
      </c>
    </row>
    <row r="23" spans="1:17" ht="12.75">
      <c r="A23" s="49">
        <v>19</v>
      </c>
      <c r="B23" s="48">
        <v>1903</v>
      </c>
      <c r="C23" s="51" t="s">
        <v>40</v>
      </c>
      <c r="D23" s="51" t="s">
        <v>23</v>
      </c>
      <c r="E23" s="51">
        <v>205</v>
      </c>
      <c r="F23" s="51">
        <v>142</v>
      </c>
      <c r="G23" s="51"/>
      <c r="H23" s="51"/>
      <c r="I23" s="51">
        <v>191</v>
      </c>
      <c r="J23" s="51">
        <v>185</v>
      </c>
      <c r="K23" s="51">
        <v>164</v>
      </c>
      <c r="L23" s="51">
        <v>139</v>
      </c>
      <c r="M23" s="51">
        <v>181</v>
      </c>
      <c r="N23" s="51">
        <v>151</v>
      </c>
      <c r="O23" s="49">
        <f t="shared" si="2"/>
        <v>1358</v>
      </c>
      <c r="P23" s="49">
        <f t="shared" si="0"/>
        <v>8</v>
      </c>
      <c r="Q23" s="50">
        <f t="shared" si="1"/>
        <v>169.75</v>
      </c>
    </row>
    <row r="24" spans="1:17" ht="12.75">
      <c r="A24" s="49">
        <v>20</v>
      </c>
      <c r="B24" s="48">
        <v>2243</v>
      </c>
      <c r="C24" s="48" t="s">
        <v>41</v>
      </c>
      <c r="D24" s="48" t="s">
        <v>23</v>
      </c>
      <c r="E24" s="48"/>
      <c r="F24" s="48"/>
      <c r="G24" s="48">
        <v>150</v>
      </c>
      <c r="H24" s="48">
        <v>179</v>
      </c>
      <c r="I24" s="48">
        <v>149</v>
      </c>
      <c r="J24" s="48">
        <v>184</v>
      </c>
      <c r="K24" s="48">
        <v>124</v>
      </c>
      <c r="L24" s="48">
        <v>189</v>
      </c>
      <c r="M24" s="48">
        <v>165</v>
      </c>
      <c r="N24" s="48">
        <v>214</v>
      </c>
      <c r="O24" s="49">
        <f t="shared" si="2"/>
        <v>1354</v>
      </c>
      <c r="P24" s="49">
        <f>COUNT(E24:N24)</f>
        <v>8</v>
      </c>
      <c r="Q24" s="50">
        <f t="shared" si="1"/>
        <v>169.25</v>
      </c>
    </row>
    <row r="25" spans="1:17" ht="12.75">
      <c r="A25" s="49">
        <v>21</v>
      </c>
      <c r="B25" s="48">
        <v>1469</v>
      </c>
      <c r="C25" s="48" t="s">
        <v>49</v>
      </c>
      <c r="D25" s="48" t="s">
        <v>24</v>
      </c>
      <c r="E25" s="48"/>
      <c r="F25" s="48"/>
      <c r="G25" s="48">
        <v>165</v>
      </c>
      <c r="H25" s="48">
        <v>189</v>
      </c>
      <c r="I25" s="48">
        <v>166</v>
      </c>
      <c r="J25" s="48">
        <v>198</v>
      </c>
      <c r="K25" s="48">
        <v>146</v>
      </c>
      <c r="L25" s="48">
        <v>149</v>
      </c>
      <c r="M25" s="48"/>
      <c r="N25" s="48"/>
      <c r="O25" s="49">
        <f t="shared" si="2"/>
        <v>1013</v>
      </c>
      <c r="P25" s="49">
        <f t="shared" si="0"/>
        <v>6</v>
      </c>
      <c r="Q25" s="50">
        <f t="shared" si="1"/>
        <v>168.83333333333334</v>
      </c>
    </row>
    <row r="26" spans="1:17" ht="12.75">
      <c r="A26" s="49">
        <v>22</v>
      </c>
      <c r="B26" s="48">
        <v>2015</v>
      </c>
      <c r="C26" s="48" t="s">
        <v>58</v>
      </c>
      <c r="D26" s="48" t="s">
        <v>26</v>
      </c>
      <c r="E26" s="48">
        <v>169</v>
      </c>
      <c r="F26" s="48">
        <v>153</v>
      </c>
      <c r="G26" s="48">
        <v>186</v>
      </c>
      <c r="H26" s="48">
        <v>164</v>
      </c>
      <c r="I26" s="48">
        <v>168</v>
      </c>
      <c r="J26" s="48">
        <v>195</v>
      </c>
      <c r="K26" s="48">
        <v>137</v>
      </c>
      <c r="L26" s="48">
        <v>190</v>
      </c>
      <c r="M26" s="48">
        <v>149</v>
      </c>
      <c r="N26" s="48">
        <v>160</v>
      </c>
      <c r="O26" s="49">
        <f t="shared" si="2"/>
        <v>1671</v>
      </c>
      <c r="P26" s="49">
        <f t="shared" si="0"/>
        <v>10</v>
      </c>
      <c r="Q26" s="50">
        <f t="shared" si="1"/>
        <v>167.1</v>
      </c>
    </row>
    <row r="27" spans="1:17" ht="12.75">
      <c r="A27" s="49">
        <v>23</v>
      </c>
      <c r="B27" s="48">
        <v>1867</v>
      </c>
      <c r="C27" s="48" t="s">
        <v>57</v>
      </c>
      <c r="D27" s="48" t="s">
        <v>26</v>
      </c>
      <c r="E27" s="48"/>
      <c r="F27" s="48"/>
      <c r="G27" s="48">
        <v>117</v>
      </c>
      <c r="H27" s="48">
        <v>205</v>
      </c>
      <c r="I27" s="48">
        <v>137</v>
      </c>
      <c r="J27" s="48">
        <v>182</v>
      </c>
      <c r="K27" s="48">
        <v>174</v>
      </c>
      <c r="L27" s="48">
        <v>170</v>
      </c>
      <c r="M27" s="48"/>
      <c r="N27" s="48"/>
      <c r="O27" s="49">
        <f>SUM(E27:N27)</f>
        <v>985</v>
      </c>
      <c r="P27" s="49">
        <f t="shared" si="3"/>
        <v>6</v>
      </c>
      <c r="Q27" s="50">
        <f aca="true" t="shared" si="4" ref="Q27:Q35">O27/P27</f>
        <v>164.16666666666666</v>
      </c>
    </row>
    <row r="28" spans="1:17" ht="12.75">
      <c r="A28" s="49">
        <v>24</v>
      </c>
      <c r="B28" s="48">
        <v>2016</v>
      </c>
      <c r="C28" s="48" t="s">
        <v>55</v>
      </c>
      <c r="D28" s="48" t="s">
        <v>26</v>
      </c>
      <c r="E28" s="48">
        <v>114</v>
      </c>
      <c r="F28" s="48">
        <v>163</v>
      </c>
      <c r="G28" s="48">
        <v>146</v>
      </c>
      <c r="H28" s="48">
        <v>171</v>
      </c>
      <c r="I28" s="48"/>
      <c r="J28" s="48"/>
      <c r="K28" s="48">
        <v>155</v>
      </c>
      <c r="L28" s="48">
        <v>187</v>
      </c>
      <c r="M28" s="48">
        <v>169</v>
      </c>
      <c r="N28" s="48">
        <v>192</v>
      </c>
      <c r="O28" s="49">
        <f>SUM(E28:N28)</f>
        <v>1297</v>
      </c>
      <c r="P28" s="49">
        <f t="shared" si="3"/>
        <v>8</v>
      </c>
      <c r="Q28" s="50">
        <f t="shared" si="4"/>
        <v>162.125</v>
      </c>
    </row>
    <row r="29" spans="1:17" ht="12.75">
      <c r="A29" s="49">
        <v>25</v>
      </c>
      <c r="B29" s="48">
        <v>845</v>
      </c>
      <c r="C29" s="48" t="s">
        <v>34</v>
      </c>
      <c r="D29" s="48" t="s">
        <v>22</v>
      </c>
      <c r="E29" s="48"/>
      <c r="F29" s="48"/>
      <c r="G29" s="48">
        <v>175</v>
      </c>
      <c r="H29" s="48">
        <v>147</v>
      </c>
      <c r="I29" s="48">
        <v>180</v>
      </c>
      <c r="J29" s="48">
        <v>164</v>
      </c>
      <c r="K29" s="48">
        <v>138</v>
      </c>
      <c r="L29" s="48"/>
      <c r="M29" s="48"/>
      <c r="N29" s="48">
        <v>168</v>
      </c>
      <c r="O29" s="49">
        <f>SUM(E29:N29)</f>
        <v>972</v>
      </c>
      <c r="P29" s="49">
        <f t="shared" si="3"/>
        <v>6</v>
      </c>
      <c r="Q29" s="50">
        <f t="shared" si="4"/>
        <v>162</v>
      </c>
    </row>
    <row r="30" spans="1:17" ht="12.75">
      <c r="A30" s="49">
        <v>26</v>
      </c>
      <c r="B30" s="48">
        <v>1906</v>
      </c>
      <c r="C30" s="48" t="s">
        <v>47</v>
      </c>
      <c r="D30" s="48" t="s">
        <v>24</v>
      </c>
      <c r="E30" s="48">
        <v>153</v>
      </c>
      <c r="F30" s="48">
        <v>178</v>
      </c>
      <c r="G30" s="48">
        <v>149</v>
      </c>
      <c r="H30" s="48">
        <v>171</v>
      </c>
      <c r="I30" s="48">
        <v>174</v>
      </c>
      <c r="J30" s="48">
        <v>159</v>
      </c>
      <c r="K30" s="48"/>
      <c r="L30" s="48"/>
      <c r="M30" s="48">
        <v>157</v>
      </c>
      <c r="N30" s="48">
        <v>152</v>
      </c>
      <c r="O30" s="49">
        <f>SUM(E30:N30)</f>
        <v>1293</v>
      </c>
      <c r="P30" s="49">
        <f t="shared" si="3"/>
        <v>8</v>
      </c>
      <c r="Q30" s="50">
        <f t="shared" si="4"/>
        <v>161.625</v>
      </c>
    </row>
    <row r="31" spans="1:17" ht="12.75">
      <c r="A31" s="49">
        <v>27</v>
      </c>
      <c r="B31" s="48">
        <v>2194</v>
      </c>
      <c r="C31" s="48" t="s">
        <v>38</v>
      </c>
      <c r="D31" s="48" t="s">
        <v>22</v>
      </c>
      <c r="E31" s="48">
        <v>160</v>
      </c>
      <c r="F31" s="48">
        <v>141</v>
      </c>
      <c r="G31" s="48"/>
      <c r="H31" s="48"/>
      <c r="I31" s="48"/>
      <c r="J31" s="48"/>
      <c r="K31" s="48"/>
      <c r="L31" s="48">
        <v>186</v>
      </c>
      <c r="M31" s="48">
        <v>167</v>
      </c>
      <c r="N31" s="48">
        <v>140</v>
      </c>
      <c r="O31" s="49">
        <f>SUM(E31:N31)</f>
        <v>794</v>
      </c>
      <c r="P31" s="49">
        <f t="shared" si="3"/>
        <v>5</v>
      </c>
      <c r="Q31" s="50">
        <f t="shared" si="4"/>
        <v>158.8</v>
      </c>
    </row>
    <row r="32" spans="1:17" ht="12.75">
      <c r="A32" s="49">
        <v>28</v>
      </c>
      <c r="B32" s="48">
        <v>811</v>
      </c>
      <c r="C32" s="48" t="s">
        <v>50</v>
      </c>
      <c r="D32" s="48" t="s">
        <v>25</v>
      </c>
      <c r="E32" s="48">
        <v>116</v>
      </c>
      <c r="F32" s="48">
        <v>160</v>
      </c>
      <c r="G32" s="48">
        <v>185</v>
      </c>
      <c r="H32" s="48">
        <v>157</v>
      </c>
      <c r="I32" s="48">
        <v>178</v>
      </c>
      <c r="J32" s="48">
        <v>161</v>
      </c>
      <c r="K32" s="48">
        <v>134</v>
      </c>
      <c r="L32" s="48">
        <v>172</v>
      </c>
      <c r="M32" s="48"/>
      <c r="N32" s="48"/>
      <c r="O32" s="49">
        <f>SUM(E32:N32)</f>
        <v>1263</v>
      </c>
      <c r="P32" s="49">
        <f t="shared" si="3"/>
        <v>8</v>
      </c>
      <c r="Q32" s="50">
        <f t="shared" si="4"/>
        <v>157.875</v>
      </c>
    </row>
    <row r="33" spans="1:17" ht="12.75">
      <c r="A33" s="49">
        <v>29</v>
      </c>
      <c r="B33" s="48">
        <v>1930</v>
      </c>
      <c r="C33" s="48" t="s">
        <v>36</v>
      </c>
      <c r="D33" s="48" t="s">
        <v>22</v>
      </c>
      <c r="E33" s="48"/>
      <c r="F33" s="48"/>
      <c r="G33" s="48"/>
      <c r="H33" s="48"/>
      <c r="I33" s="48">
        <v>136</v>
      </c>
      <c r="J33" s="48">
        <v>181</v>
      </c>
      <c r="K33" s="48">
        <v>167</v>
      </c>
      <c r="L33" s="48">
        <v>155</v>
      </c>
      <c r="M33" s="48">
        <v>147</v>
      </c>
      <c r="N33" s="48"/>
      <c r="O33" s="49">
        <f>SUM(E33:N33)</f>
        <v>786</v>
      </c>
      <c r="P33" s="49">
        <f t="shared" si="3"/>
        <v>5</v>
      </c>
      <c r="Q33" s="50">
        <f t="shared" si="4"/>
        <v>157.2</v>
      </c>
    </row>
    <row r="34" spans="1:17" ht="12.75">
      <c r="A34" s="49">
        <v>30</v>
      </c>
      <c r="B34" s="48">
        <v>2030</v>
      </c>
      <c r="C34" s="48" t="s">
        <v>30</v>
      </c>
      <c r="D34" s="48" t="s">
        <v>21</v>
      </c>
      <c r="E34" s="48">
        <v>127</v>
      </c>
      <c r="F34" s="48">
        <v>154</v>
      </c>
      <c r="G34" s="48">
        <v>160</v>
      </c>
      <c r="H34" s="48">
        <v>141</v>
      </c>
      <c r="I34" s="48"/>
      <c r="J34" s="48"/>
      <c r="K34" s="48"/>
      <c r="L34" s="48"/>
      <c r="M34" s="48">
        <v>165</v>
      </c>
      <c r="N34" s="48">
        <v>183</v>
      </c>
      <c r="O34" s="49">
        <f>SUM(E34:N34)</f>
        <v>930</v>
      </c>
      <c r="P34" s="49">
        <f t="shared" si="3"/>
        <v>6</v>
      </c>
      <c r="Q34" s="50">
        <f t="shared" si="4"/>
        <v>155</v>
      </c>
    </row>
    <row r="35" spans="1:17" ht="12.75">
      <c r="A35" s="49">
        <v>31</v>
      </c>
      <c r="B35" s="48">
        <v>2048</v>
      </c>
      <c r="C35" s="48" t="s">
        <v>31</v>
      </c>
      <c r="D35" s="48" t="s">
        <v>21</v>
      </c>
      <c r="E35" s="48">
        <v>160</v>
      </c>
      <c r="F35" s="48">
        <v>118</v>
      </c>
      <c r="G35" s="48"/>
      <c r="H35" s="48"/>
      <c r="I35" s="48"/>
      <c r="J35" s="48"/>
      <c r="K35" s="48"/>
      <c r="L35" s="48"/>
      <c r="M35" s="48">
        <v>161</v>
      </c>
      <c r="N35" s="48">
        <v>165</v>
      </c>
      <c r="O35" s="49">
        <f>SUM(E35:N35)</f>
        <v>604</v>
      </c>
      <c r="P35" s="49">
        <f>COUNT(E35:N35)</f>
        <v>4</v>
      </c>
      <c r="Q35" s="50">
        <f t="shared" si="4"/>
        <v>151</v>
      </c>
    </row>
    <row r="36" spans="1:17" ht="12.75">
      <c r="A36" s="49">
        <v>32</v>
      </c>
      <c r="B36" s="48">
        <v>1921</v>
      </c>
      <c r="C36" s="48" t="s">
        <v>48</v>
      </c>
      <c r="D36" s="48" t="s">
        <v>24</v>
      </c>
      <c r="E36" s="48">
        <v>147</v>
      </c>
      <c r="F36" s="48">
        <v>104</v>
      </c>
      <c r="G36" s="48"/>
      <c r="H36" s="48"/>
      <c r="I36" s="48">
        <v>161</v>
      </c>
      <c r="J36" s="48">
        <v>144</v>
      </c>
      <c r="K36" s="48">
        <v>163</v>
      </c>
      <c r="L36" s="48">
        <v>156</v>
      </c>
      <c r="M36" s="48">
        <v>154</v>
      </c>
      <c r="N36" s="48">
        <v>150</v>
      </c>
      <c r="O36" s="49">
        <f t="shared" si="2"/>
        <v>1179</v>
      </c>
      <c r="P36" s="49">
        <f t="shared" si="0"/>
        <v>8</v>
      </c>
      <c r="Q36" s="50">
        <f t="shared" si="1"/>
        <v>147.375</v>
      </c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4"/>
    </row>
    <row r="48" spans="1:17" ht="12.75">
      <c r="A48" s="3"/>
      <c r="B48" s="2"/>
      <c r="O48" s="5"/>
      <c r="P48" s="5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4"/>
    </row>
    <row r="52" spans="1:17" ht="12.75">
      <c r="A52" s="3"/>
      <c r="B52" s="2"/>
      <c r="O52" s="5"/>
      <c r="P52" s="5"/>
      <c r="Q52" s="4"/>
    </row>
    <row r="53" spans="1:17" ht="12.75">
      <c r="A53" s="3"/>
      <c r="B53" s="2"/>
      <c r="O53" s="5"/>
      <c r="P53" s="5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4"/>
    </row>
    <row r="56" spans="1:17" ht="12.75">
      <c r="A56" s="3"/>
      <c r="B56" s="2"/>
      <c r="O56" s="5"/>
      <c r="P56" s="5"/>
      <c r="Q56" s="4"/>
    </row>
    <row r="57" spans="1:17" ht="12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4"/>
    </row>
    <row r="58" spans="1:17" ht="12.75">
      <c r="A58" s="3"/>
      <c r="B58" s="2"/>
      <c r="O58" s="5"/>
      <c r="P58" s="5"/>
      <c r="Q58" s="4"/>
    </row>
    <row r="59" spans="1:17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1:17" ht="12.75">
      <c r="A61" s="52"/>
      <c r="B61" s="10"/>
      <c r="O61" s="5"/>
      <c r="P61" s="5"/>
      <c r="Q61" s="4"/>
    </row>
    <row r="62" spans="1:17" ht="12.75">
      <c r="A62" s="5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5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5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1:17" ht="12.75">
      <c r="A65" s="5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1:17" ht="12.75">
      <c r="A66" s="5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4"/>
    </row>
    <row r="67" spans="1:17" ht="12.75">
      <c r="A67" s="52"/>
      <c r="B67" s="10"/>
      <c r="O67" s="5"/>
      <c r="P67" s="5"/>
      <c r="Q67" s="4"/>
    </row>
    <row r="68" spans="15:17" ht="12.75">
      <c r="O68" s="5"/>
      <c r="P68" s="5"/>
      <c r="Q68" s="4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4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4"/>
    </row>
    <row r="71" spans="3:17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4"/>
    </row>
    <row r="72" spans="15:16" ht="12">
      <c r="O72" s="5"/>
      <c r="P72" s="5"/>
    </row>
    <row r="73" ht="12">
      <c r="P73" s="5"/>
    </row>
    <row r="74" ht="12">
      <c r="P74" s="5"/>
    </row>
    <row r="75" ht="12">
      <c r="P75" s="5"/>
    </row>
  </sheetData>
  <printOptions horizontalCentered="1"/>
  <pageMargins left="0.75" right="0.75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&amp;C&amp;"Arial,Negrita"&amp;16
LLIGA CATALANA DE BOWLING 2009-2010
3a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2010-05-26T07:46:07Z</cp:lastPrinted>
  <dcterms:created xsi:type="dcterms:W3CDTF">1999-10-03T14:06:37Z</dcterms:created>
  <dcterms:modified xsi:type="dcterms:W3CDTF">2010-05-26T07:47:54Z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